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<sst xmlns="http://schemas.openxmlformats.org/spreadsheetml/2006/main" count="264" uniqueCount="101">
  <si>
    <t>NR</t>
  </si>
  <si>
    <t>Emertimi</t>
  </si>
  <si>
    <t>Vlera me TVSH*</t>
  </si>
  <si>
    <t>Struktura  propozuese</t>
  </si>
  <si>
    <t>afati i prokurimit</t>
  </si>
  <si>
    <t>KOMENT</t>
  </si>
  <si>
    <t xml:space="preserve"> Shpenzime për kancelari, bojë printeri dhe fotokopje</t>
  </si>
  <si>
    <t>DSHB</t>
  </si>
  <si>
    <t>Shpenzime  për karburant</t>
  </si>
  <si>
    <t>Pjesë këmbimi për automjete, goma e bateri, shpenzime per riparime/ sherbime te ndryshme per automjete</t>
  </si>
  <si>
    <t>Materiale pastrimi</t>
  </si>
  <si>
    <t>Blerje Inventare te imet</t>
  </si>
  <si>
    <t>Shpenzime për siguracione, taksa, kontrolle teknike etj</t>
  </si>
  <si>
    <t>Shpenzime për siguracion kasko te njesive levizese te monitorimit dhe Qendres Kombetare te Monitorimit te Frekuencave (QKMF) dhe TMS, etj</t>
  </si>
  <si>
    <t>Shpenzime për larje automjetesh</t>
  </si>
  <si>
    <t>DT</t>
  </si>
  <si>
    <t>rregulluar emeritmi</t>
  </si>
  <si>
    <t xml:space="preserve">Shpenzime për shërbim anycast për  cctld.al </t>
  </si>
  <si>
    <t>DT/DBMF</t>
  </si>
  <si>
    <t xml:space="preserve">Shpenzime për mirëmbatje dhe suport teknik për sistemin e monitorimit të spektrit të frekuencave SRFMS Shkoder,Vlore, Korce, Gjirokaster, Fier, TMS.
</t>
  </si>
  <si>
    <t>DMKI</t>
  </si>
  <si>
    <t xml:space="preserve">Shpenzime për mirëmbatje dhe suport teknik për sistemin e monitorimit të spektrit të frekuencave QLMSF, RFMS Pinet, RFMS Kruje, QKMF
</t>
  </si>
  <si>
    <t>Shpenzime për software support për Qendrën Kombetare të Lëvizëshme të Monitorimit të Cilesisë (TEMS)</t>
  </si>
  <si>
    <t>Shpenzime bufeje</t>
  </si>
  <si>
    <t>Shpenzime  për riparim dhe  mirëmbatje objekteve</t>
  </si>
  <si>
    <t>Shpenzime per bileta</t>
  </si>
  <si>
    <t>(*)Per disa sherbime nuk aplikohet TVSH, kjo ne varesi te lloj te sherbimit, si psh sherbimi i biletave, sherbimi i siguracionit</t>
  </si>
  <si>
    <t>Printim dhe faqosje Raporti  vjetor i AKEP</t>
  </si>
  <si>
    <t>do te perfshihet pervec atyre qe kane qene vjet edhe mjeti opel per kasko</t>
  </si>
  <si>
    <t>Sherbim GPS per automjetet e AKEP</t>
  </si>
  <si>
    <t xml:space="preserve">Shpenzime për  mirëmbatjen e pajisjeve tekologjike dhe kompjuterike </t>
  </si>
  <si>
    <t>Shpenzime për shërbim interneti për AKEP, sektorët rajonale,  cctld.al dhe akses data për pikat e monitorimi në distancë.</t>
  </si>
  <si>
    <t>Mirëmbajtje dhe zhvillim i  sistemit SPI</t>
  </si>
  <si>
    <t>Shpenzime për mirëmbajtje dhe zhvillim, faqe elektronike dhe hostim, shpenzime për licenca vjetore antivirus dhe certifikate sigurie</t>
  </si>
  <si>
    <t xml:space="preserve"> Mirembatje dhe zhvillim I programit Financiar dhe i fiskalizimit</t>
  </si>
  <si>
    <t>Shpenzim dhe mirembajtje të infrastruktures dhe rrjetit IT, dhe Automatizimi i proceseve</t>
  </si>
  <si>
    <t>Suport i sistemit te menaxhimit te cctld .al&amp; dhe licenca vjetore për pajisjet e platformes  DNS</t>
  </si>
  <si>
    <t xml:space="preserve">Mirëmbajtje e sistemit te avancuar te frekuencave </t>
  </si>
  <si>
    <t>Mirembatje dhe suport teknik I platformes së monitorimit të cilësisë së shërbimit “Net Neutrality for QoS”, (Measuring tool)</t>
  </si>
  <si>
    <t>Kalimi i sherbimit e mail nga Exchange ne Office 365,Suporti I Infrastruktures Mbeshtetese Exchange</t>
  </si>
  <si>
    <t>DMKI/DT</t>
  </si>
  <si>
    <t>per 24 muaj eshte buxheti per 2 vjet</t>
  </si>
  <si>
    <t>Shpenzimet për organizim seminar e mbledhje</t>
  </si>
  <si>
    <t>Organizime per takime periodike te stafit ne kuader te konsolidimit te marredhenieve administrative</t>
  </si>
  <si>
    <t>Shpenzime per perkthime, dokumenta, analiza, faqe interneti</t>
  </si>
  <si>
    <t>Shpenzime të tjera per sherbime emergjente</t>
  </si>
  <si>
    <t>Infrastruktura DRS dhe Server Room</t>
  </si>
  <si>
    <t>Upgrade storage te CRDB me SSD</t>
  </si>
  <si>
    <t>Sistemi I vizualizimit te sinjaleve te Stacioneve Fikse te Monitorimit te Frekuencave</t>
  </si>
  <si>
    <t>Blerje aksesore dhe Instalim i njesise R&amp;S FU129 ne Stacionin e Monitorimti SRFM Pinet</t>
  </si>
  <si>
    <t>realizimi per 2 vjet, nga buxheti I 2022 do te financohet 14,337,923 leke dhe diferenca prej 16,756,477 leke do te financohet me buxhetin e vitit 2023</t>
  </si>
  <si>
    <t>Ta vendosim si objekt ne regjister dhe e menaxhojme gjate vitit nese do kete nevoje te blihet</t>
  </si>
  <si>
    <t>bashkuar kancelari dhe bojrat</t>
  </si>
  <si>
    <t>bashkuar goma, bateri, pjese kembimi, sherbime riparimi automjete.</t>
  </si>
  <si>
    <t>dyfish nga viti 2021</t>
  </si>
  <si>
    <t>afati i mbarimit te kontrates</t>
  </si>
  <si>
    <t>sipas afatit te makinave</t>
  </si>
  <si>
    <t>fondi per 12 muaj  objekt i ri</t>
  </si>
  <si>
    <t>fondi per 12 muaj, objekt i ri</t>
  </si>
  <si>
    <t>objekt i ri</t>
  </si>
  <si>
    <t>Shpenzime për fikse zjarri</t>
  </si>
  <si>
    <t>Larje xhamash të godinës AKEP</t>
  </si>
  <si>
    <t>Shërbim për përpunim tekniko shkencor materialeve të maturuara të arkivës së AKEP</t>
  </si>
  <si>
    <t>Shërbim larje e specializuar për kolltuqe dhe perde</t>
  </si>
  <si>
    <t>Shërbim mirëmbajtje lule dhe dekore</t>
  </si>
  <si>
    <t xml:space="preserve">Mirembajtje sistem chiller- kondicionim </t>
  </si>
  <si>
    <t>Shpenzimet protokollare( dhurata/souvenir dhe pritje percjellje)</t>
  </si>
  <si>
    <t>DT/DSHB</t>
  </si>
  <si>
    <t>DJI</t>
  </si>
  <si>
    <t>Printim kartëvizita, kartolina, karta aksesi, flamur etj</t>
  </si>
  <si>
    <t>Shërbim riparim dhe mirëmbajtje gjeneratorë QKMF dhe Pinet</t>
  </si>
  <si>
    <t>DJI/DT</t>
  </si>
  <si>
    <t>Blerje materiale dezinfektimi anticovid</t>
  </si>
  <si>
    <t>Shpenzime për dezinfektim të ambjenteve institucionalë</t>
  </si>
  <si>
    <t>DSHB/DT</t>
  </si>
  <si>
    <t>mund te detajohet sipas kerksesave te DSHB, koment DSHB_te ndahen</t>
  </si>
  <si>
    <t>Blerje Kompjuterash, pajisje IT(HDD,RAM,Router WIFI) dhe licenca Oracle, Citrix, Windows server 2019</t>
  </si>
  <si>
    <t xml:space="preserve">qershor </t>
  </si>
  <si>
    <t>shkurt</t>
  </si>
  <si>
    <t>mars</t>
  </si>
  <si>
    <t>shtator</t>
  </si>
  <si>
    <t xml:space="preserve">koment DSHB:Ky ze te ndahet ne 2 </t>
  </si>
  <si>
    <t>korrik</t>
  </si>
  <si>
    <t>maj</t>
  </si>
  <si>
    <t>prill</t>
  </si>
  <si>
    <t>tetor</t>
  </si>
  <si>
    <t>Vlera pa TVSH</t>
  </si>
  <si>
    <t>Lloji i procedures</t>
  </si>
  <si>
    <t>E hapur e thjeshtuar</t>
  </si>
  <si>
    <t>Blerje e vogel</t>
  </si>
  <si>
    <t>procedure e hapur</t>
  </si>
  <si>
    <t>blerje e vogel</t>
  </si>
  <si>
    <t>sherbim konsulence</t>
  </si>
  <si>
    <t>Sistemi dinamik</t>
  </si>
  <si>
    <t>Shtator</t>
  </si>
  <si>
    <t>Tipi i kontrates</t>
  </si>
  <si>
    <t>Blerje nen 100 000 leke</t>
  </si>
  <si>
    <t>Konsulence per vleresimin e sigurise se sistemeve te AKEP</t>
  </si>
  <si>
    <t>mallra</t>
  </si>
  <si>
    <t>sherbime</t>
  </si>
  <si>
    <t>Blerje pajisjesh per mbrojtjen, rritjen e sigurise dhe performances te rrjetit te AKEP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</si>
</sst>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77" formatCode="m/d/yyyy"/>
    <numFmt numFmtId="178" formatCode="dd/mm/yyyy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164" fontId="0" fillId="0" borderId="0" xfId="18" applyNumberFormat="1" applyFont="1"/>
    <xf numFmtId="14" fontId="0" fillId="0" borderId="2" xfId="0" applyNumberFormat="1" applyBorder="1"/>
    <xf numFmtId="14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right" wrapText="1"/>
    </xf>
    <xf numFmtId="43" fontId="0" fillId="0" borderId="0" xfId="18" applyFont="1"/>
    <xf numFmtId="164" fontId="0" fillId="2" borderId="0" xfId="18" applyNumberFormat="1" applyFont="1" applyFill="1" applyBorder="1" applyAlignment="1">
      <alignment horizontal="right" wrapText="1"/>
    </xf>
    <xf numFmtId="164" fontId="0" fillId="2" borderId="1" xfId="18" applyNumberFormat="1" applyFont="1" applyFill="1" applyBorder="1" applyAlignment="1">
      <alignment horizontal="right"/>
    </xf>
    <xf numFmtId="164" fontId="0" fillId="2" borderId="0" xfId="18" applyNumberFormat="1" applyFont="1" applyFill="1" applyBorder="1" applyAlignment="1">
      <alignment horizontal="right"/>
    </xf>
    <xf numFmtId="164" fontId="0" fillId="2" borderId="0" xfId="18" applyNumberFormat="1" applyFont="1" applyFill="1" applyBorder="1" applyAlignment="1">
      <alignment horizontal="right"/>
    </xf>
    <xf numFmtId="0" fontId="0" fillId="2" borderId="0" xfId="0" applyFill="1"/>
    <xf numFmtId="164" fontId="5" fillId="2" borderId="0" xfId="18" applyNumberFormat="1" applyFont="1" applyFill="1" applyBorder="1" applyAlignment="1">
      <alignment horizontal="right" wrapText="1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14" fontId="0" fillId="2" borderId="0" xfId="18" applyNumberFormat="1" applyFont="1" applyFill="1" applyBorder="1" applyAlignment="1">
      <alignment horizontal="right" wrapText="1"/>
    </xf>
    <xf numFmtId="0" fontId="2" fillId="2" borderId="0" xfId="0" applyFont="1" applyFill="1" applyAlignment="1">
      <alignment wrapText="1"/>
    </xf>
    <xf numFmtId="14" fontId="0" fillId="2" borderId="1" xfId="18" applyNumberFormat="1" applyFont="1" applyFill="1" applyBorder="1" applyAlignment="1">
      <alignment horizontal="right"/>
    </xf>
    <xf numFmtId="164" fontId="2" fillId="2" borderId="1" xfId="18" applyNumberFormat="1" applyFont="1" applyFill="1" applyBorder="1" applyAlignment="1">
      <alignment horizontal="left" wrapText="1"/>
    </xf>
    <xf numFmtId="164" fontId="0" fillId="2" borderId="1" xfId="18" applyNumberFormat="1" applyFont="1" applyFill="1" applyBorder="1" applyAlignment="1">
      <alignment horizontal="right" wrapText="1"/>
    </xf>
    <xf numFmtId="14" fontId="0" fillId="2" borderId="0" xfId="18" applyNumberFormat="1" applyFont="1" applyFill="1" applyBorder="1" applyAlignment="1">
      <alignment horizontal="right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right" wrapText="1"/>
    </xf>
    <xf numFmtId="164" fontId="0" fillId="2" borderId="1" xfId="18" applyNumberFormat="1" applyFont="1" applyFill="1" applyBorder="1" applyAlignment="1">
      <alignment horizontal="right"/>
    </xf>
    <xf numFmtId="164" fontId="0" fillId="2" borderId="3" xfId="18" applyNumberFormat="1" applyFont="1" applyFill="1" applyBorder="1" applyAlignment="1">
      <alignment horizontal="right"/>
    </xf>
    <xf numFmtId="14" fontId="0" fillId="2" borderId="0" xfId="18" applyNumberFormat="1" applyFont="1" applyFill="1" applyBorder="1" applyAlignment="1">
      <alignment horizontal="right"/>
    </xf>
    <xf numFmtId="164" fontId="0" fillId="2" borderId="3" xfId="18" applyNumberFormat="1" applyFont="1" applyFill="1" applyBorder="1" applyAlignment="1">
      <alignment horizontal="right"/>
    </xf>
    <xf numFmtId="0" fontId="0" fillId="2" borderId="0" xfId="0" applyFont="1" applyFill="1"/>
    <xf numFmtId="0" fontId="6" fillId="2" borderId="1" xfId="0" applyFont="1" applyFill="1" applyBorder="1" applyAlignment="1">
      <alignment horizontal="center" wrapText="1"/>
    </xf>
    <xf numFmtId="164" fontId="6" fillId="2" borderId="1" xfId="18" applyNumberFormat="1" applyFont="1" applyFill="1" applyBorder="1" applyAlignment="1">
      <alignment horizontal="center" wrapText="1"/>
    </xf>
    <xf numFmtId="14" fontId="7" fillId="3" borderId="4" xfId="18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4" borderId="1" xfId="0" applyFill="1" applyBorder="1" applyAlignment="1">
      <alignment horizontal="right"/>
    </xf>
    <xf numFmtId="0" fontId="2" fillId="4" borderId="1" xfId="0" applyFont="1" applyFill="1" applyBorder="1" applyAlignment="1">
      <alignment horizontal="right" wrapText="1"/>
    </xf>
    <xf numFmtId="164" fontId="0" fillId="4" borderId="1" xfId="18" applyNumberFormat="1" applyFont="1" applyFill="1" applyBorder="1" applyAlignment="1">
      <alignment horizontal="right"/>
    </xf>
    <xf numFmtId="164" fontId="5" fillId="4" borderId="0" xfId="18" applyNumberFormat="1" applyFont="1" applyFill="1" applyBorder="1" applyAlignment="1">
      <alignment horizontal="right" wrapText="1"/>
    </xf>
    <xf numFmtId="14" fontId="0" fillId="4" borderId="0" xfId="18" applyNumberFormat="1" applyFont="1" applyFill="1" applyBorder="1" applyAlignment="1">
      <alignment horizontal="right" wrapText="1"/>
    </xf>
    <xf numFmtId="0" fontId="2" fillId="4" borderId="0" xfId="0" applyFont="1" applyFill="1" applyAlignment="1">
      <alignment wrapText="1"/>
    </xf>
    <xf numFmtId="0" fontId="0" fillId="4" borderId="1" xfId="0" applyFont="1" applyFill="1" applyBorder="1" applyAlignment="1">
      <alignment horizontal="right"/>
    </xf>
    <xf numFmtId="164" fontId="0" fillId="4" borderId="1" xfId="18" applyNumberFormat="1" applyFont="1" applyFill="1" applyBorder="1" applyAlignment="1">
      <alignment horizontal="right" wrapText="1"/>
    </xf>
    <xf numFmtId="164" fontId="0" fillId="4" borderId="0" xfId="18" applyNumberFormat="1" applyFont="1" applyFill="1" applyBorder="1" applyAlignment="1">
      <alignment horizontal="right" wrapText="1"/>
    </xf>
    <xf numFmtId="14" fontId="0" fillId="4" borderId="0" xfId="18" applyNumberFormat="1" applyFont="1" applyFill="1" applyBorder="1" applyAlignment="1">
      <alignment horizontal="right"/>
    </xf>
    <xf numFmtId="164" fontId="0" fillId="4" borderId="0" xfId="18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 wrapText="1"/>
    </xf>
    <xf numFmtId="164" fontId="0" fillId="4" borderId="1" xfId="18" applyNumberFormat="1" applyFont="1" applyFill="1" applyBorder="1" applyAlignment="1">
      <alignment horizontal="right"/>
    </xf>
    <xf numFmtId="164" fontId="0" fillId="4" borderId="3" xfId="18" applyNumberFormat="1" applyFont="1" applyFill="1" applyBorder="1" applyAlignment="1">
      <alignment horizontal="right"/>
    </xf>
    <xf numFmtId="14" fontId="0" fillId="4" borderId="0" xfId="18" applyNumberFormat="1" applyFont="1" applyFill="1" applyBorder="1" applyAlignment="1">
      <alignment horizontal="right"/>
    </xf>
    <xf numFmtId="164" fontId="0" fillId="4" borderId="3" xfId="18" applyNumberFormat="1" applyFont="1" applyFill="1" applyBorder="1" applyAlignment="1">
      <alignment horizontal="right"/>
    </xf>
    <xf numFmtId="164" fontId="0" fillId="4" borderId="0" xfId="18" applyNumberFormat="1" applyFont="1" applyFill="1" applyBorder="1" applyAlignment="1">
      <alignment horizontal="right"/>
    </xf>
    <xf numFmtId="164" fontId="7" fillId="3" borderId="4" xfId="18" applyNumberFormat="1" applyFont="1" applyFill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0" fillId="2" borderId="2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font>
        <b val="0"/>
        <i val="0"/>
        <u val="none"/>
        <strike val="0"/>
        <sz val="9"/>
        <name val="Calibri"/>
        <color theme="1"/>
        <condense val="0"/>
        <extend val="0"/>
      </font>
      <alignment horizontal="general" vertical="bottom" textRotation="0" wrapText="1" shrinkToFit="1" readingOrder="0"/>
      <border>
        <left style="thin"/>
        <right style="thin"/>
        <top/>
        <bottom/>
      </border>
    </dxf>
    <dxf>
      <numFmt numFmtId="177" formatCode="m/d/yyyy"/>
      <border>
        <left style="thin"/>
        <right style="thin"/>
        <top/>
        <bottom/>
      </border>
    </dxf>
    <dxf>
      <fill>
        <patternFill patternType="solid">
          <bgColor theme="0"/>
        </patternFill>
      </fill>
      <alignment horizontal="right" vertical="bottom" textRotation="0" wrapText="1" shrinkToFit="1" readingOrder="0"/>
      <border>
        <left style="thin"/>
        <right style="thin"/>
        <top/>
        <bottom/>
      </border>
    </dxf>
    <dxf>
      <alignment horizontal="right" vertical="bottom" textRotation="0" wrapText="1" shrinkToFit="1" readingOrder="0"/>
      <border>
        <left style="thin"/>
        <right style="thin"/>
        <top/>
        <bottom/>
      </border>
    </dxf>
    <dxf>
      <alignment horizontal="right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u val="none"/>
        <strike val="0"/>
        <sz val="9"/>
        <color theme="1"/>
      </font>
      <fill>
        <patternFill>
          <bgColor theme="0"/>
        </patternFill>
      </fill>
      <alignment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8" formatCode="dd/mm/yyyy"/>
      <fill>
        <patternFill>
          <bgColor theme="0"/>
        </patternFill>
      </fill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_(* #,##0_);_(* \(#,##0\);_(* &quot;-&quot;??_);_(@_)"/>
      <fill>
        <patternFill patternType="solid">
          <bgColor theme="0"/>
        </patternFill>
      </fill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  <fill>
        <patternFill>
          <bgColor theme="0"/>
        </patternFill>
      </fill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  <fill>
        <patternFill>
          <bgColor theme="0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  <fill>
        <patternFill>
          <bgColor theme="0"/>
        </patternFill>
      </fill>
      <alignment horizontal="right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  <fill>
        <patternFill patternType="none">
          <bgColor theme="0"/>
        </patternFill>
      </fill>
      <alignment horizontal="right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_(* #,##0_);_(* \(#,##0\);_(* &quot;-&quot;??_);_(@_)"/>
      <fill>
        <patternFill>
          <bgColor theme="0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>
          <bgColor theme="0"/>
        </patternFill>
      </fill>
      <alignment horizontal="right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alignment horizontal="right" vertical="bottom" textRotation="0" wrapText="1" shrinkToFit="1" readingOrder="0"/>
      <border>
        <left/>
        <right style="thin"/>
        <top style="thin"/>
        <bottom style="thin"/>
      </border>
    </dxf>
    <dxf>
      <border>
        <left style="thin"/>
        <right style="thin"/>
        <top/>
        <bottom/>
        <vertical style="thin"/>
        <horizontal style="thin"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i val="0"/>
        <u val="none"/>
        <strike val="0"/>
        <sz val="10"/>
        <name val="Tahoma"/>
        <color auto="1"/>
      </font>
      <fill>
        <patternFill>
          <bgColor theme="0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14" displayName="Table14" ref="A1:J51" totalsRowCount="1" headerRowDxfId="23" totalsRowDxfId="20" tableBorderDxfId="21" headerRowBorderDxfId="22">
  <autoFilter ref="A1:J50"/>
  <tableColumns count="10">
    <tableColumn id="1" name="NR" dataDxfId="19" totalsRowDxfId="9"/>
    <tableColumn id="2" name="Emertimi" dataDxfId="18" totalsRowDxfId="8"/>
    <tableColumn id="3" name="Vlera me TVSH*" dataDxfId="17" totalsRowFunction="sum" totalsRowDxfId="7"/>
    <tableColumn id="8" name="Vlera pa TVSH" dataDxfId="16" totalsRowDxfId="6">
      <calculatedColumnFormula>Table14[[#This Row],[Vlera me TVSH*]]/1.2</calculatedColumnFormula>
    </tableColumn>
    <tableColumn id="4" name="Struktura  propozuese" dataDxfId="15" totalsRowDxfId="5"/>
    <tableColumn id="5" name="afati i prokurimit" dataDxfId="14" totalsRowDxfId="4"/>
    <tableColumn id="10" name="Lloji i procedures" dataDxfId="13" totalsRowDxfId="3"/>
    <tableColumn id="9" name="Tipi i kontrates" dataDxfId="12" totalsRowDxfId="2"/>
    <tableColumn id="7" name="afati i mbarimit te kontrates" dataDxfId="11" totalsRowDxfId="1"/>
    <tableColumn id="6" name="KOMENT" dataDxfId="10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="90" zoomScaleNormal="90" workbookViewId="0" topLeftCell="A37">
      <selection activeCell="C38" sqref="C38"/>
    </sheetView>
  </sheetViews>
  <sheetFormatPr defaultColWidth="9.140625" defaultRowHeight="15"/>
  <cols>
    <col min="1" max="1" width="3.28125" style="0" customWidth="1"/>
    <col min="2" max="2" width="47.00390625" style="0" customWidth="1"/>
    <col min="3" max="3" width="13.140625" style="0" customWidth="1"/>
    <col min="4" max="4" width="12.7109375" style="0" customWidth="1"/>
    <col min="5" max="5" width="12.421875" style="0" hidden="1" customWidth="1"/>
    <col min="6" max="6" width="12.00390625" style="54" customWidth="1"/>
    <col min="7" max="7" width="19.421875" style="54" customWidth="1"/>
    <col min="8" max="8" width="12.8515625" style="57" customWidth="1"/>
    <col min="9" max="9" width="31.140625" style="5" customWidth="1"/>
    <col min="10" max="10" width="40.00390625" style="0" customWidth="1"/>
  </cols>
  <sheetData>
    <row r="1" spans="1:10" s="12" customFormat="1" ht="27" thickBot="1">
      <c r="A1" s="30" t="s">
        <v>0</v>
      </c>
      <c r="B1" s="30" t="s">
        <v>1</v>
      </c>
      <c r="C1" s="31" t="s">
        <v>2</v>
      </c>
      <c r="D1" s="31" t="s">
        <v>86</v>
      </c>
      <c r="E1" s="31" t="s">
        <v>3</v>
      </c>
      <c r="F1" s="52" t="s">
        <v>4</v>
      </c>
      <c r="G1" s="52" t="s">
        <v>87</v>
      </c>
      <c r="H1" s="52" t="s">
        <v>95</v>
      </c>
      <c r="I1" s="32" t="s">
        <v>55</v>
      </c>
      <c r="J1" s="33" t="s">
        <v>5</v>
      </c>
    </row>
    <row r="2" spans="1:10" s="12" customFormat="1" ht="15">
      <c r="A2" s="35">
        <v>1</v>
      </c>
      <c r="B2" s="36" t="s">
        <v>6</v>
      </c>
      <c r="C2" s="37">
        <v>2300000</v>
      </c>
      <c r="D2" s="37">
        <f>Table14[[#This Row],[Vlera me TVSH*]]/1.2</f>
        <v>1916666.6666666667</v>
      </c>
      <c r="E2" s="37" t="s">
        <v>7</v>
      </c>
      <c r="F2" s="42" t="s">
        <v>77</v>
      </c>
      <c r="G2" s="43" t="s">
        <v>88</v>
      </c>
      <c r="H2" s="38" t="s">
        <v>98</v>
      </c>
      <c r="I2" s="39"/>
      <c r="J2" s="40" t="s">
        <v>52</v>
      </c>
    </row>
    <row r="3" spans="1:10" s="12" customFormat="1" ht="36.75">
      <c r="A3" s="16">
        <v>2</v>
      </c>
      <c r="B3" s="6" t="s">
        <v>8</v>
      </c>
      <c r="C3" s="9">
        <v>1500000</v>
      </c>
      <c r="D3" s="9">
        <f>Table14[[#This Row],[Vlera me TVSH*]]/1.2</f>
        <v>1250000</v>
      </c>
      <c r="E3" s="9" t="s">
        <v>7</v>
      </c>
      <c r="F3" s="9" t="s">
        <v>94</v>
      </c>
      <c r="G3" s="9" t="s">
        <v>88</v>
      </c>
      <c r="H3" s="13" t="s">
        <v>98</v>
      </c>
      <c r="I3" s="19"/>
      <c r="J3" s="20" t="s">
        <v>51</v>
      </c>
    </row>
    <row r="4" spans="1:10" s="12" customFormat="1" ht="24.75">
      <c r="A4" s="35">
        <v>3</v>
      </c>
      <c r="B4" s="36" t="s">
        <v>9</v>
      </c>
      <c r="C4" s="37">
        <v>2320000</v>
      </c>
      <c r="D4" s="37">
        <f>Table14[[#This Row],[Vlera me TVSH*]]/1.2</f>
        <v>1933333.3333333335</v>
      </c>
      <c r="E4" s="42" t="s">
        <v>7</v>
      </c>
      <c r="F4" s="42" t="s">
        <v>78</v>
      </c>
      <c r="G4" s="43" t="s">
        <v>88</v>
      </c>
      <c r="H4" s="38" t="s">
        <v>98</v>
      </c>
      <c r="I4" s="39"/>
      <c r="J4" s="40" t="s">
        <v>53</v>
      </c>
    </row>
    <row r="5" spans="1:10" s="12" customFormat="1" ht="15">
      <c r="A5" s="16">
        <v>4</v>
      </c>
      <c r="B5" s="6" t="s">
        <v>10</v>
      </c>
      <c r="C5" s="9">
        <v>400000</v>
      </c>
      <c r="D5" s="9">
        <f>Table14[[#This Row],[Vlera me TVSH*]]/1.2</f>
        <v>333333.3333333334</v>
      </c>
      <c r="E5" s="21" t="s">
        <v>7</v>
      </c>
      <c r="F5" s="21" t="s">
        <v>78</v>
      </c>
      <c r="G5" s="8" t="s">
        <v>89</v>
      </c>
      <c r="H5" s="13" t="s">
        <v>98</v>
      </c>
      <c r="I5" s="17"/>
      <c r="J5" s="18"/>
    </row>
    <row r="6" spans="1:10" s="12" customFormat="1" ht="15">
      <c r="A6" s="35">
        <v>5</v>
      </c>
      <c r="B6" s="36" t="s">
        <v>27</v>
      </c>
      <c r="C6" s="37">
        <v>600000</v>
      </c>
      <c r="D6" s="37">
        <f>Table14[[#This Row],[Vlera me TVSH*]]/1.2</f>
        <v>500000</v>
      </c>
      <c r="E6" s="42" t="s">
        <v>7</v>
      </c>
      <c r="F6" s="42" t="s">
        <v>79</v>
      </c>
      <c r="G6" s="43" t="s">
        <v>89</v>
      </c>
      <c r="H6" s="38" t="s">
        <v>99</v>
      </c>
      <c r="I6" s="39"/>
      <c r="J6" s="40"/>
    </row>
    <row r="7" spans="1:10" s="12" customFormat="1" ht="30">
      <c r="A7" s="16">
        <v>6</v>
      </c>
      <c r="B7" s="6" t="s">
        <v>69</v>
      </c>
      <c r="C7" s="9">
        <v>100000</v>
      </c>
      <c r="D7" s="9">
        <f>Table14[[#This Row],[Vlera me TVSH*]]/1.2</f>
        <v>83333.33333333334</v>
      </c>
      <c r="E7" s="21" t="s">
        <v>7</v>
      </c>
      <c r="F7" s="9"/>
      <c r="G7" s="8" t="s">
        <v>96</v>
      </c>
      <c r="H7" s="13" t="s">
        <v>98</v>
      </c>
      <c r="I7" s="22"/>
      <c r="J7" s="18"/>
    </row>
    <row r="8" spans="1:10" s="12" customFormat="1" ht="15">
      <c r="A8" s="35">
        <v>7</v>
      </c>
      <c r="B8" s="36" t="s">
        <v>11</v>
      </c>
      <c r="C8" s="37">
        <v>400000</v>
      </c>
      <c r="D8" s="37">
        <f>Table14[[#This Row],[Vlera me TVSH*]]/1.2</f>
        <v>333333.3333333334</v>
      </c>
      <c r="E8" s="42" t="s">
        <v>7</v>
      </c>
      <c r="F8" s="42" t="s">
        <v>80</v>
      </c>
      <c r="G8" s="43" t="s">
        <v>89</v>
      </c>
      <c r="H8" s="38" t="s">
        <v>98</v>
      </c>
      <c r="I8" s="39"/>
      <c r="J8" s="40"/>
    </row>
    <row r="9" spans="1:10" s="12" customFormat="1" ht="15">
      <c r="A9" s="16">
        <v>8</v>
      </c>
      <c r="B9" s="6" t="s">
        <v>72</v>
      </c>
      <c r="C9" s="9">
        <v>200000</v>
      </c>
      <c r="D9" s="9">
        <f>Table14[[#This Row],[Vlera me TVSH*]]/1.2</f>
        <v>166666.6666666667</v>
      </c>
      <c r="E9" s="21" t="s">
        <v>7</v>
      </c>
      <c r="F9" s="21" t="s">
        <v>78</v>
      </c>
      <c r="G9" s="8" t="s">
        <v>89</v>
      </c>
      <c r="H9" s="13" t="s">
        <v>98</v>
      </c>
      <c r="I9" s="17"/>
      <c r="J9" s="23" t="s">
        <v>81</v>
      </c>
    </row>
    <row r="10" spans="1:10" s="12" customFormat="1" ht="15">
      <c r="A10" s="35">
        <v>9</v>
      </c>
      <c r="B10" s="36" t="s">
        <v>12</v>
      </c>
      <c r="C10" s="37">
        <v>250000</v>
      </c>
      <c r="D10" s="37"/>
      <c r="E10" s="42" t="s">
        <v>7</v>
      </c>
      <c r="F10" s="42" t="s">
        <v>78</v>
      </c>
      <c r="G10" s="43" t="s">
        <v>89</v>
      </c>
      <c r="H10" s="38" t="s">
        <v>99</v>
      </c>
      <c r="I10" s="39" t="s">
        <v>56</v>
      </c>
      <c r="J10" s="40"/>
    </row>
    <row r="11" spans="1:10" s="12" customFormat="1" ht="36.75">
      <c r="A11" s="16">
        <v>10</v>
      </c>
      <c r="B11" s="6" t="s">
        <v>13</v>
      </c>
      <c r="C11" s="9">
        <v>2000000</v>
      </c>
      <c r="D11" s="9"/>
      <c r="E11" s="21" t="s">
        <v>7</v>
      </c>
      <c r="F11" s="21" t="s">
        <v>78</v>
      </c>
      <c r="G11" s="8" t="s">
        <v>88</v>
      </c>
      <c r="H11" s="13" t="s">
        <v>99</v>
      </c>
      <c r="I11" s="17">
        <v>44644</v>
      </c>
      <c r="J11" s="18" t="s">
        <v>28</v>
      </c>
    </row>
    <row r="12" spans="1:10" s="12" customFormat="1" ht="15">
      <c r="A12" s="35">
        <v>11</v>
      </c>
      <c r="B12" s="36" t="s">
        <v>14</v>
      </c>
      <c r="C12" s="37">
        <v>206000</v>
      </c>
      <c r="D12" s="37">
        <f>Table14[[#This Row],[Vlera me TVSH*]]/1.2</f>
        <v>171666.6666666667</v>
      </c>
      <c r="E12" s="42" t="s">
        <v>7</v>
      </c>
      <c r="F12" s="42" t="s">
        <v>82</v>
      </c>
      <c r="G12" s="43" t="s">
        <v>89</v>
      </c>
      <c r="H12" s="38" t="s">
        <v>99</v>
      </c>
      <c r="I12" s="39">
        <v>44805</v>
      </c>
      <c r="J12" s="40"/>
    </row>
    <row r="13" spans="1:10" s="12" customFormat="1" ht="15">
      <c r="A13" s="16">
        <v>12</v>
      </c>
      <c r="B13" s="6" t="s">
        <v>29</v>
      </c>
      <c r="C13" s="9">
        <v>200000</v>
      </c>
      <c r="D13" s="9">
        <f>Table14[[#This Row],[Vlera me TVSH*]]/1.2</f>
        <v>166666.6666666667</v>
      </c>
      <c r="E13" s="21" t="s">
        <v>7</v>
      </c>
      <c r="F13" s="9" t="s">
        <v>78</v>
      </c>
      <c r="G13" s="10" t="s">
        <v>89</v>
      </c>
      <c r="H13" s="13" t="s">
        <v>99</v>
      </c>
      <c r="I13" s="22">
        <v>44593</v>
      </c>
      <c r="J13" s="18"/>
    </row>
    <row r="14" spans="1:10" s="12" customFormat="1" ht="24.75">
      <c r="A14" s="35">
        <v>13</v>
      </c>
      <c r="B14" s="36" t="s">
        <v>30</v>
      </c>
      <c r="C14" s="37">
        <v>1760400</v>
      </c>
      <c r="D14" s="37">
        <f>Table14[[#This Row],[Vlera me TVSH*]]/1.2</f>
        <v>1467000</v>
      </c>
      <c r="E14" s="37" t="s">
        <v>15</v>
      </c>
      <c r="F14" s="37" t="s">
        <v>78</v>
      </c>
      <c r="G14" s="45" t="s">
        <v>88</v>
      </c>
      <c r="H14" s="38" t="s">
        <v>99</v>
      </c>
      <c r="I14" s="44">
        <v>44650</v>
      </c>
      <c r="J14" s="40" t="s">
        <v>16</v>
      </c>
    </row>
    <row r="15" spans="1:10" s="12" customFormat="1" ht="36.75">
      <c r="A15" s="16">
        <v>14</v>
      </c>
      <c r="B15" s="6" t="s">
        <v>31</v>
      </c>
      <c r="C15" s="9">
        <v>2200000</v>
      </c>
      <c r="D15" s="9">
        <f>Table14[[#This Row],[Vlera me TVSH*]]/1.2</f>
        <v>1833333.3333333335</v>
      </c>
      <c r="E15" s="9" t="s">
        <v>15</v>
      </c>
      <c r="F15" s="9" t="s">
        <v>77</v>
      </c>
      <c r="G15" s="10" t="s">
        <v>88</v>
      </c>
      <c r="H15" s="13" t="s">
        <v>99</v>
      </c>
      <c r="I15" s="22">
        <v>44866</v>
      </c>
      <c r="J15" s="18"/>
    </row>
    <row r="16" spans="1:10" s="12" customFormat="1" ht="15">
      <c r="A16" s="35">
        <v>15</v>
      </c>
      <c r="B16" s="36" t="s">
        <v>17</v>
      </c>
      <c r="C16" s="37">
        <v>700800</v>
      </c>
      <c r="D16" s="37">
        <f>Table14[[#This Row],[Vlera me TVSH*]]/1.2</f>
        <v>584000</v>
      </c>
      <c r="E16" s="37" t="s">
        <v>15</v>
      </c>
      <c r="F16" s="37" t="s">
        <v>78</v>
      </c>
      <c r="G16" s="45" t="s">
        <v>89</v>
      </c>
      <c r="H16" s="38" t="s">
        <v>99</v>
      </c>
      <c r="I16" s="44"/>
      <c r="J16" s="40"/>
    </row>
    <row r="17" spans="1:10" s="12" customFormat="1" ht="15">
      <c r="A17" s="16">
        <v>16</v>
      </c>
      <c r="B17" s="6" t="s">
        <v>32</v>
      </c>
      <c r="C17" s="9">
        <f>2899200*2</f>
        <v>5798400</v>
      </c>
      <c r="D17" s="9">
        <f>Table14[[#This Row],[Vlera me TVSH*]]/1.2</f>
        <v>4832000</v>
      </c>
      <c r="E17" s="9" t="s">
        <v>15</v>
      </c>
      <c r="F17" s="9" t="s">
        <v>84</v>
      </c>
      <c r="G17" s="10" t="s">
        <v>88</v>
      </c>
      <c r="H17" s="13" t="s">
        <v>99</v>
      </c>
      <c r="I17" s="22">
        <v>44834</v>
      </c>
      <c r="J17" s="18" t="s">
        <v>41</v>
      </c>
    </row>
    <row r="18" spans="1:10" s="12" customFormat="1" ht="36.75">
      <c r="A18" s="35">
        <v>17</v>
      </c>
      <c r="B18" s="36" t="s">
        <v>33</v>
      </c>
      <c r="C18" s="37">
        <v>1960000</v>
      </c>
      <c r="D18" s="37">
        <f>Table14[[#This Row],[Vlera me TVSH*]]/1.2</f>
        <v>1633333.3333333335</v>
      </c>
      <c r="E18" s="37" t="s">
        <v>15</v>
      </c>
      <c r="F18" s="37" t="s">
        <v>78</v>
      </c>
      <c r="G18" s="45" t="s">
        <v>88</v>
      </c>
      <c r="H18" s="38" t="s">
        <v>99</v>
      </c>
      <c r="I18" s="44">
        <v>44726</v>
      </c>
      <c r="J18" s="40"/>
    </row>
    <row r="19" spans="1:10" s="12" customFormat="1" ht="24.75">
      <c r="A19" s="16">
        <v>18</v>
      </c>
      <c r="B19" s="6" t="s">
        <v>35</v>
      </c>
      <c r="C19" s="9">
        <v>6500000</v>
      </c>
      <c r="D19" s="9">
        <f>Table14[[#This Row],[Vlera me TVSH*]]/1.2</f>
        <v>5416666.666666667</v>
      </c>
      <c r="E19" s="9" t="s">
        <v>15</v>
      </c>
      <c r="F19" s="9" t="s">
        <v>78</v>
      </c>
      <c r="G19" s="10" t="s">
        <v>88</v>
      </c>
      <c r="H19" s="13" t="s">
        <v>99</v>
      </c>
      <c r="I19" s="22"/>
      <c r="J19" s="18" t="s">
        <v>57</v>
      </c>
    </row>
    <row r="20" spans="1:10" s="12" customFormat="1" ht="24.75">
      <c r="A20" s="35">
        <v>19</v>
      </c>
      <c r="B20" s="36" t="s">
        <v>34</v>
      </c>
      <c r="C20" s="37">
        <v>380000</v>
      </c>
      <c r="D20" s="37">
        <f>Table14[[#This Row],[Vlera me TVSH*]]/1.2</f>
        <v>316666.6666666667</v>
      </c>
      <c r="E20" s="37" t="s">
        <v>18</v>
      </c>
      <c r="F20" s="37" t="s">
        <v>82</v>
      </c>
      <c r="G20" s="45" t="s">
        <v>89</v>
      </c>
      <c r="H20" s="38" t="s">
        <v>99</v>
      </c>
      <c r="I20" s="44">
        <v>44824</v>
      </c>
      <c r="J20" s="40"/>
    </row>
    <row r="21" spans="1:10" s="12" customFormat="1" ht="48.75">
      <c r="A21" s="16">
        <v>20</v>
      </c>
      <c r="B21" s="6" t="s">
        <v>19</v>
      </c>
      <c r="C21" s="9">
        <v>21000000</v>
      </c>
      <c r="D21" s="9">
        <f>Table14[[#This Row],[Vlera me TVSH*]]/1.2</f>
        <v>17500000</v>
      </c>
      <c r="E21" s="9" t="s">
        <v>20</v>
      </c>
      <c r="F21" s="9" t="s">
        <v>78</v>
      </c>
      <c r="G21" s="10" t="s">
        <v>90</v>
      </c>
      <c r="H21" s="13" t="s">
        <v>99</v>
      </c>
      <c r="I21" s="22">
        <v>44734</v>
      </c>
      <c r="J21" s="18"/>
    </row>
    <row r="22" spans="1:10" s="12" customFormat="1" ht="48.75">
      <c r="A22" s="35">
        <v>21</v>
      </c>
      <c r="B22" s="36" t="s">
        <v>21</v>
      </c>
      <c r="C22" s="37">
        <v>10572000</v>
      </c>
      <c r="D22" s="37">
        <f>Table14[[#This Row],[Vlera me TVSH*]]/1.2</f>
        <v>8810000</v>
      </c>
      <c r="E22" s="37" t="s">
        <v>20</v>
      </c>
      <c r="F22" s="37" t="s">
        <v>78</v>
      </c>
      <c r="G22" s="45" t="s">
        <v>88</v>
      </c>
      <c r="H22" s="38" t="s">
        <v>99</v>
      </c>
      <c r="I22" s="44">
        <v>44867</v>
      </c>
      <c r="J22" s="40"/>
    </row>
    <row r="23" spans="1:10" s="12" customFormat="1" ht="24.75">
      <c r="A23" s="16">
        <v>22</v>
      </c>
      <c r="B23" s="6" t="s">
        <v>22</v>
      </c>
      <c r="C23" s="9">
        <v>3000000</v>
      </c>
      <c r="D23" s="9">
        <f>Table14[[#This Row],[Vlera me TVSH*]]/1.2</f>
        <v>2500000</v>
      </c>
      <c r="E23" s="9" t="s">
        <v>20</v>
      </c>
      <c r="F23" s="9" t="s">
        <v>78</v>
      </c>
      <c r="G23" s="10" t="s">
        <v>88</v>
      </c>
      <c r="H23" s="13" t="s">
        <v>99</v>
      </c>
      <c r="I23" s="22">
        <v>44764</v>
      </c>
      <c r="J23" s="18"/>
    </row>
    <row r="24" spans="1:10" s="12" customFormat="1" ht="24.75">
      <c r="A24" s="35">
        <v>23</v>
      </c>
      <c r="B24" s="46" t="s">
        <v>36</v>
      </c>
      <c r="C24" s="47">
        <f>6792930*2</f>
        <v>13585860</v>
      </c>
      <c r="D24" s="48">
        <f>Table14[[#This Row],[Vlera me TVSH*]]/1.2</f>
        <v>11321550</v>
      </c>
      <c r="E24" s="48" t="s">
        <v>15</v>
      </c>
      <c r="F24" s="47" t="s">
        <v>78</v>
      </c>
      <c r="G24" s="51" t="s">
        <v>90</v>
      </c>
      <c r="H24" s="38" t="s">
        <v>99</v>
      </c>
      <c r="I24" s="49">
        <v>44827</v>
      </c>
      <c r="J24" s="40" t="s">
        <v>41</v>
      </c>
    </row>
    <row r="25" spans="1:10" s="12" customFormat="1" ht="15">
      <c r="A25" s="16">
        <v>24</v>
      </c>
      <c r="B25" s="24" t="s">
        <v>37</v>
      </c>
      <c r="C25" s="25">
        <v>9500000</v>
      </c>
      <c r="D25" s="26">
        <f>Table14[[#This Row],[Vlera me TVSH*]]/1.2</f>
        <v>7916666.666666667</v>
      </c>
      <c r="E25" s="28" t="s">
        <v>40</v>
      </c>
      <c r="F25" s="25" t="s">
        <v>78</v>
      </c>
      <c r="G25" s="10" t="s">
        <v>88</v>
      </c>
      <c r="H25" s="13" t="s">
        <v>99</v>
      </c>
      <c r="I25" s="27"/>
      <c r="J25" s="18" t="s">
        <v>58</v>
      </c>
    </row>
    <row r="26" spans="1:10" s="12" customFormat="1" ht="36.75">
      <c r="A26" s="35">
        <v>25</v>
      </c>
      <c r="B26" s="46" t="s">
        <v>38</v>
      </c>
      <c r="C26" s="47">
        <v>3700000</v>
      </c>
      <c r="D26" s="48">
        <f>Table14[[#This Row],[Vlera me TVSH*]]/1.2</f>
        <v>3083333.3333333335</v>
      </c>
      <c r="E26" s="50" t="s">
        <v>15</v>
      </c>
      <c r="F26" s="47" t="s">
        <v>78</v>
      </c>
      <c r="G26" s="45" t="s">
        <v>88</v>
      </c>
      <c r="H26" s="38" t="s">
        <v>99</v>
      </c>
      <c r="I26" s="49"/>
      <c r="J26" s="40" t="s">
        <v>58</v>
      </c>
    </row>
    <row r="27" spans="1:10" s="12" customFormat="1" ht="24.75">
      <c r="A27" s="16">
        <v>26</v>
      </c>
      <c r="B27" s="24" t="s">
        <v>39</v>
      </c>
      <c r="C27" s="25">
        <v>715980</v>
      </c>
      <c r="D27" s="26">
        <f>Table14[[#This Row],[Vlera me TVSH*]]/1.2</f>
        <v>596650</v>
      </c>
      <c r="E27" s="26" t="s">
        <v>15</v>
      </c>
      <c r="F27" s="25" t="s">
        <v>78</v>
      </c>
      <c r="G27" s="11" t="s">
        <v>91</v>
      </c>
      <c r="H27" s="13" t="s">
        <v>99</v>
      </c>
      <c r="I27" s="27"/>
      <c r="J27" s="18" t="s">
        <v>59</v>
      </c>
    </row>
    <row r="28" spans="1:10" s="29" customFormat="1" ht="24.75">
      <c r="A28" s="41">
        <v>27</v>
      </c>
      <c r="B28" s="36" t="s">
        <v>66</v>
      </c>
      <c r="C28" s="37">
        <v>530000</v>
      </c>
      <c r="D28" s="37">
        <f>Table14[[#This Row],[Vlera me TVSH*]]/1.2</f>
        <v>441666.6666666667</v>
      </c>
      <c r="E28" s="37" t="s">
        <v>7</v>
      </c>
      <c r="F28" s="37"/>
      <c r="G28" s="45" t="s">
        <v>91</v>
      </c>
      <c r="H28" s="38" t="s">
        <v>99</v>
      </c>
      <c r="I28" s="44"/>
      <c r="J28" s="40"/>
    </row>
    <row r="29" spans="1:10" s="12" customFormat="1" ht="15">
      <c r="A29" s="16">
        <v>28</v>
      </c>
      <c r="B29" s="6" t="s">
        <v>23</v>
      </c>
      <c r="C29" s="9">
        <v>200000</v>
      </c>
      <c r="D29" s="9">
        <f>Table14[[#This Row],[Vlera me TVSH*]]/1.2</f>
        <v>166666.6666666667</v>
      </c>
      <c r="E29" s="9" t="s">
        <v>7</v>
      </c>
      <c r="F29" s="9" t="s">
        <v>78</v>
      </c>
      <c r="G29" s="11" t="s">
        <v>91</v>
      </c>
      <c r="H29" s="13" t="s">
        <v>99</v>
      </c>
      <c r="I29" s="22"/>
      <c r="J29" s="18"/>
    </row>
    <row r="30" spans="1:10" s="12" customFormat="1" ht="15">
      <c r="A30" s="35">
        <v>29</v>
      </c>
      <c r="B30" s="36" t="s">
        <v>42</v>
      </c>
      <c r="C30" s="37">
        <v>500000</v>
      </c>
      <c r="D30" s="37">
        <f>Table14[[#This Row],[Vlera me TVSH*]]/1.2</f>
        <v>416666.6666666667</v>
      </c>
      <c r="E30" s="37" t="s">
        <v>7</v>
      </c>
      <c r="F30" s="37"/>
      <c r="G30" s="51" t="s">
        <v>91</v>
      </c>
      <c r="H30" s="38" t="s">
        <v>99</v>
      </c>
      <c r="I30" s="44"/>
      <c r="J30" s="40"/>
    </row>
    <row r="31" spans="1:10" s="12" customFormat="1" ht="24.75">
      <c r="A31" s="16">
        <v>30</v>
      </c>
      <c r="B31" s="6" t="s">
        <v>43</v>
      </c>
      <c r="C31" s="9">
        <v>400000</v>
      </c>
      <c r="D31" s="9">
        <f>Table14[[#This Row],[Vlera me TVSH*]]/1.2</f>
        <v>333333.3333333334</v>
      </c>
      <c r="E31" s="9" t="s">
        <v>7</v>
      </c>
      <c r="F31" s="9"/>
      <c r="G31" s="11" t="s">
        <v>91</v>
      </c>
      <c r="H31" s="13" t="s">
        <v>99</v>
      </c>
      <c r="I31" s="22"/>
      <c r="J31" s="18"/>
    </row>
    <row r="32" spans="1:10" s="12" customFormat="1" ht="15">
      <c r="A32" s="35">
        <v>31</v>
      </c>
      <c r="B32" s="36" t="s">
        <v>24</v>
      </c>
      <c r="C32" s="37">
        <v>400000</v>
      </c>
      <c r="D32" s="37">
        <f>Table14[[#This Row],[Vlera me TVSH*]]/1.2</f>
        <v>333333.3333333334</v>
      </c>
      <c r="E32" s="37" t="s">
        <v>7</v>
      </c>
      <c r="F32" s="37" t="s">
        <v>85</v>
      </c>
      <c r="G32" s="51" t="s">
        <v>91</v>
      </c>
      <c r="H32" s="38" t="s">
        <v>99</v>
      </c>
      <c r="I32" s="44"/>
      <c r="J32" s="40"/>
    </row>
    <row r="33" spans="1:10" s="12" customFormat="1" ht="30">
      <c r="A33" s="16">
        <v>32</v>
      </c>
      <c r="B33" s="6" t="s">
        <v>70</v>
      </c>
      <c r="C33" s="25">
        <v>100000</v>
      </c>
      <c r="D33" s="26">
        <f>Table14[[#This Row],[Vlera me TVSH*]]/1.2</f>
        <v>83333.33333333334</v>
      </c>
      <c r="E33" s="26" t="s">
        <v>74</v>
      </c>
      <c r="F33" s="25" t="s">
        <v>78</v>
      </c>
      <c r="G33" s="8" t="s">
        <v>96</v>
      </c>
      <c r="H33" s="13" t="s">
        <v>99</v>
      </c>
      <c r="I33" s="27"/>
      <c r="J33" s="18"/>
    </row>
    <row r="34" spans="1:10" s="12" customFormat="1" ht="15">
      <c r="A34" s="35">
        <v>33</v>
      </c>
      <c r="B34" s="36" t="s">
        <v>65</v>
      </c>
      <c r="C34" s="37">
        <v>250000</v>
      </c>
      <c r="D34" s="37">
        <f>Table14[[#This Row],[Vlera me TVSH*]]/1.2</f>
        <v>208333.33333333334</v>
      </c>
      <c r="E34" s="37" t="s">
        <v>7</v>
      </c>
      <c r="F34" s="37" t="s">
        <v>79</v>
      </c>
      <c r="G34" s="51" t="s">
        <v>91</v>
      </c>
      <c r="H34" s="38" t="s">
        <v>99</v>
      </c>
      <c r="I34" s="44"/>
      <c r="J34" s="40"/>
    </row>
    <row r="35" spans="1:10" s="12" customFormat="1" ht="30">
      <c r="A35" s="16">
        <v>34</v>
      </c>
      <c r="B35" s="6" t="s">
        <v>60</v>
      </c>
      <c r="C35" s="9">
        <v>50000</v>
      </c>
      <c r="D35" s="9">
        <f>Table14[[#This Row],[Vlera me TVSH*]]/1.2</f>
        <v>41666.66666666667</v>
      </c>
      <c r="E35" s="9" t="s">
        <v>7</v>
      </c>
      <c r="F35" s="9" t="s">
        <v>83</v>
      </c>
      <c r="G35" s="8" t="s">
        <v>96</v>
      </c>
      <c r="H35" s="13" t="s">
        <v>99</v>
      </c>
      <c r="I35" s="22"/>
      <c r="J35" s="18"/>
    </row>
    <row r="36" spans="1:10" s="12" customFormat="1" ht="30">
      <c r="A36" s="35">
        <v>35</v>
      </c>
      <c r="B36" s="36" t="s">
        <v>61</v>
      </c>
      <c r="C36" s="37">
        <v>100000</v>
      </c>
      <c r="D36" s="37">
        <f>Table14[[#This Row],[Vlera me TVSH*]]/1.2</f>
        <v>83333.33333333334</v>
      </c>
      <c r="E36" s="37" t="s">
        <v>7</v>
      </c>
      <c r="F36" s="37" t="s">
        <v>85</v>
      </c>
      <c r="G36" s="43" t="s">
        <v>96</v>
      </c>
      <c r="H36" s="38" t="s">
        <v>99</v>
      </c>
      <c r="I36" s="44"/>
      <c r="J36" s="40"/>
    </row>
    <row r="37" spans="1:10" s="12" customFormat="1" ht="30">
      <c r="A37" s="16">
        <v>36</v>
      </c>
      <c r="B37" s="6" t="s">
        <v>64</v>
      </c>
      <c r="C37" s="9">
        <v>100000</v>
      </c>
      <c r="D37" s="9">
        <f>Table14[[#This Row],[Vlera me TVSH*]]/1.2</f>
        <v>83333.33333333334</v>
      </c>
      <c r="E37" s="9" t="s">
        <v>7</v>
      </c>
      <c r="F37" s="9"/>
      <c r="G37" s="8" t="s">
        <v>96</v>
      </c>
      <c r="H37" s="13" t="s">
        <v>99</v>
      </c>
      <c r="I37" s="22"/>
      <c r="J37" s="18"/>
    </row>
    <row r="38" spans="1:10" s="12" customFormat="1" ht="30">
      <c r="A38" s="35">
        <v>37</v>
      </c>
      <c r="B38" s="36" t="s">
        <v>63</v>
      </c>
      <c r="C38" s="37">
        <v>100000</v>
      </c>
      <c r="D38" s="37">
        <f>Table14[[#This Row],[Vlera me TVSH*]]/1.2</f>
        <v>83333.33333333334</v>
      </c>
      <c r="E38" s="37" t="s">
        <v>7</v>
      </c>
      <c r="F38" s="37"/>
      <c r="G38" s="43" t="s">
        <v>96</v>
      </c>
      <c r="H38" s="38" t="s">
        <v>99</v>
      </c>
      <c r="I38" s="44"/>
      <c r="J38" s="40"/>
    </row>
    <row r="39" spans="1:10" s="12" customFormat="1" ht="24.75">
      <c r="A39" s="16">
        <v>38</v>
      </c>
      <c r="B39" s="6" t="s">
        <v>62</v>
      </c>
      <c r="C39" s="9">
        <v>500000</v>
      </c>
      <c r="D39" s="9">
        <f>Table14[[#This Row],[Vlera me TVSH*]]/1.2</f>
        <v>416666.6666666667</v>
      </c>
      <c r="E39" s="9" t="s">
        <v>7</v>
      </c>
      <c r="F39" s="9" t="s">
        <v>84</v>
      </c>
      <c r="G39" s="11" t="s">
        <v>91</v>
      </c>
      <c r="H39" s="13" t="s">
        <v>99</v>
      </c>
      <c r="I39" s="22"/>
      <c r="J39" s="18"/>
    </row>
    <row r="40" spans="1:10" s="12" customFormat="1" ht="24.75">
      <c r="A40" s="35">
        <v>39</v>
      </c>
      <c r="B40" s="36" t="s">
        <v>44</v>
      </c>
      <c r="C40" s="37">
        <v>600000</v>
      </c>
      <c r="D40" s="37">
        <f>Table14[[#This Row],[Vlera me TVSH*]]/1.2</f>
        <v>500000</v>
      </c>
      <c r="E40" s="37" t="s">
        <v>71</v>
      </c>
      <c r="F40" s="37" t="s">
        <v>78</v>
      </c>
      <c r="G40" s="51" t="s">
        <v>91</v>
      </c>
      <c r="H40" s="38" t="s">
        <v>99</v>
      </c>
      <c r="I40" s="44"/>
      <c r="J40" s="40"/>
    </row>
    <row r="41" spans="1:10" s="12" customFormat="1" ht="24.75">
      <c r="A41" s="16">
        <v>40</v>
      </c>
      <c r="B41" s="6" t="s">
        <v>45</v>
      </c>
      <c r="C41" s="9">
        <v>300000</v>
      </c>
      <c r="D41" s="9">
        <f>Table14[[#This Row],[Vlera me TVSH*]]/1.2</f>
        <v>250000</v>
      </c>
      <c r="E41" s="9" t="s">
        <v>7</v>
      </c>
      <c r="F41" s="9"/>
      <c r="G41" s="11" t="s">
        <v>91</v>
      </c>
      <c r="H41" s="13" t="s">
        <v>99</v>
      </c>
      <c r="I41" s="22"/>
      <c r="J41" s="18" t="s">
        <v>75</v>
      </c>
    </row>
    <row r="42" spans="1:10" s="12" customFormat="1" ht="15">
      <c r="A42" s="35">
        <v>41</v>
      </c>
      <c r="B42" s="36" t="s">
        <v>73</v>
      </c>
      <c r="C42" s="47">
        <v>200000</v>
      </c>
      <c r="D42" s="48">
        <f>Table14[[#This Row],[Vlera me TVSH*]]/1.2</f>
        <v>166666.6666666667</v>
      </c>
      <c r="E42" s="48" t="s">
        <v>67</v>
      </c>
      <c r="F42" s="47" t="s">
        <v>78</v>
      </c>
      <c r="G42" s="51" t="s">
        <v>91</v>
      </c>
      <c r="H42" s="38" t="s">
        <v>99</v>
      </c>
      <c r="I42" s="49"/>
      <c r="J42" s="40"/>
    </row>
    <row r="43" spans="1:10" s="12" customFormat="1" ht="48.75">
      <c r="A43" s="16">
        <v>42</v>
      </c>
      <c r="B43" s="6" t="s">
        <v>46</v>
      </c>
      <c r="C43" s="9">
        <f>14337923+16756477</f>
        <v>31094400</v>
      </c>
      <c r="D43" s="9">
        <f>Table14[[#This Row],[Vlera me TVSH*]]/1.2</f>
        <v>25912000</v>
      </c>
      <c r="E43" s="9" t="s">
        <v>15</v>
      </c>
      <c r="F43" s="9" t="s">
        <v>78</v>
      </c>
      <c r="G43" s="10" t="s">
        <v>90</v>
      </c>
      <c r="H43" s="13" t="s">
        <v>98</v>
      </c>
      <c r="I43" s="22"/>
      <c r="J43" s="18" t="s">
        <v>50</v>
      </c>
    </row>
    <row r="44" spans="1:10" s="12" customFormat="1" ht="15">
      <c r="A44" s="35">
        <v>43</v>
      </c>
      <c r="B44" s="36" t="s">
        <v>47</v>
      </c>
      <c r="C44" s="37">
        <v>7128000</v>
      </c>
      <c r="D44" s="37">
        <f>Table14[[#This Row],[Vlera me TVSH*]]/1.2</f>
        <v>5940000</v>
      </c>
      <c r="E44" s="37" t="s">
        <v>15</v>
      </c>
      <c r="F44" s="37" t="s">
        <v>78</v>
      </c>
      <c r="G44" s="45" t="s">
        <v>88</v>
      </c>
      <c r="H44" s="38" t="s">
        <v>98</v>
      </c>
      <c r="I44" s="44"/>
      <c r="J44" s="40"/>
    </row>
    <row r="45" spans="1:10" s="12" customFormat="1" ht="24.75">
      <c r="A45" s="16">
        <v>44</v>
      </c>
      <c r="B45" s="6" t="s">
        <v>76</v>
      </c>
      <c r="C45" s="9">
        <f>3791922+900000</f>
        <v>4691922</v>
      </c>
      <c r="D45" s="9">
        <f>Table14[[#This Row],[Vlera me TVSH*]]/1.2</f>
        <v>3909935</v>
      </c>
      <c r="E45" s="9" t="s">
        <v>15</v>
      </c>
      <c r="F45" s="9" t="s">
        <v>78</v>
      </c>
      <c r="G45" s="10" t="s">
        <v>88</v>
      </c>
      <c r="H45" s="13" t="s">
        <v>98</v>
      </c>
      <c r="I45" s="22"/>
      <c r="J45" s="18"/>
    </row>
    <row r="46" spans="1:10" s="12" customFormat="1" ht="24.75">
      <c r="A46" s="35">
        <v>45</v>
      </c>
      <c r="B46" s="36" t="s">
        <v>97</v>
      </c>
      <c r="C46" s="37">
        <v>28704000</v>
      </c>
      <c r="D46" s="37">
        <f>Table14[[#This Row],[Vlera me TVSH*]]/1.2</f>
        <v>23920000</v>
      </c>
      <c r="E46" s="37" t="s">
        <v>15</v>
      </c>
      <c r="F46" s="37" t="s">
        <v>78</v>
      </c>
      <c r="G46" s="45" t="s">
        <v>92</v>
      </c>
      <c r="H46" s="38" t="s">
        <v>99</v>
      </c>
      <c r="I46" s="44"/>
      <c r="J46" s="40"/>
    </row>
    <row r="47" spans="1:10" s="12" customFormat="1" ht="24.75">
      <c r="A47" s="16">
        <v>46</v>
      </c>
      <c r="B47" s="6" t="s">
        <v>100</v>
      </c>
      <c r="C47" s="9">
        <v>14500000</v>
      </c>
      <c r="D47" s="28">
        <f>Table14[[#This Row],[Vlera me TVSH*]]/1.2</f>
        <v>12083333.333333334</v>
      </c>
      <c r="E47" s="28" t="s">
        <v>15</v>
      </c>
      <c r="F47" s="9" t="s">
        <v>78</v>
      </c>
      <c r="G47" s="10" t="s">
        <v>90</v>
      </c>
      <c r="H47" s="13" t="s">
        <v>98</v>
      </c>
      <c r="I47" s="22"/>
      <c r="J47" s="18"/>
    </row>
    <row r="48" spans="1:10" s="12" customFormat="1" ht="24.75">
      <c r="A48" s="35">
        <v>47</v>
      </c>
      <c r="B48" s="36" t="s">
        <v>48</v>
      </c>
      <c r="C48" s="37">
        <v>4224000</v>
      </c>
      <c r="D48" s="50">
        <f>Table14[[#This Row],[Vlera me TVSH*]]/1.2</f>
        <v>3520000</v>
      </c>
      <c r="E48" s="50" t="s">
        <v>20</v>
      </c>
      <c r="F48" s="37" t="s">
        <v>78</v>
      </c>
      <c r="G48" s="45" t="s">
        <v>88</v>
      </c>
      <c r="H48" s="38" t="s">
        <v>98</v>
      </c>
      <c r="I48" s="44"/>
      <c r="J48" s="40"/>
    </row>
    <row r="49" spans="1:10" s="12" customFormat="1" ht="24.75">
      <c r="A49" s="16">
        <v>48</v>
      </c>
      <c r="B49" s="6" t="s">
        <v>49</v>
      </c>
      <c r="C49" s="9">
        <v>4884000</v>
      </c>
      <c r="D49" s="28">
        <f>Table14[[#This Row],[Vlera me TVSH*]]/1.2</f>
        <v>4070000</v>
      </c>
      <c r="E49" s="28" t="s">
        <v>20</v>
      </c>
      <c r="F49" s="9" t="s">
        <v>78</v>
      </c>
      <c r="G49" s="10" t="s">
        <v>88</v>
      </c>
      <c r="H49" s="13" t="s">
        <v>98</v>
      </c>
      <c r="I49" s="22"/>
      <c r="J49" s="18"/>
    </row>
    <row r="50" spans="1:10" s="12" customFormat="1" ht="15">
      <c r="A50" s="35">
        <v>49</v>
      </c>
      <c r="B50" s="36" t="s">
        <v>25</v>
      </c>
      <c r="C50" s="37">
        <v>4000000</v>
      </c>
      <c r="D50" s="37"/>
      <c r="E50" s="37" t="s">
        <v>68</v>
      </c>
      <c r="F50" s="37"/>
      <c r="G50" s="45" t="s">
        <v>93</v>
      </c>
      <c r="H50" s="38" t="s">
        <v>99</v>
      </c>
      <c r="I50" s="44"/>
      <c r="J50" s="40" t="s">
        <v>54</v>
      </c>
    </row>
    <row r="51" spans="1:10" ht="15">
      <c r="A51" s="1"/>
      <c r="B51" s="2"/>
      <c r="C51" s="14">
        <f>SUBTOTAL(109,[Vlera me TVSH*])</f>
        <v>195405762</v>
      </c>
      <c r="D51" s="14"/>
      <c r="E51" s="15"/>
      <c r="F51" s="53"/>
      <c r="G51" s="53"/>
      <c r="H51" s="56"/>
      <c r="I51" s="4"/>
      <c r="J51" s="34"/>
    </row>
    <row r="52" ht="15">
      <c r="D52" s="7"/>
    </row>
    <row r="53" spans="1:8" ht="33.75" customHeight="1">
      <c r="A53" s="59" t="s">
        <v>26</v>
      </c>
      <c r="B53" s="59"/>
      <c r="C53" s="59"/>
      <c r="D53" s="59"/>
      <c r="E53" s="59"/>
      <c r="F53" s="55"/>
      <c r="G53" s="55"/>
      <c r="H53" s="58"/>
    </row>
    <row r="55" spans="3:4" ht="15">
      <c r="C55" s="3"/>
      <c r="D55" s="3"/>
    </row>
    <row r="56" spans="3:4" ht="15">
      <c r="C56" s="3"/>
      <c r="D56" s="3"/>
    </row>
    <row r="57" spans="3:4" ht="15">
      <c r="C57" s="3"/>
      <c r="D57" s="3"/>
    </row>
    <row r="58" spans="3:4" ht="15">
      <c r="C58" s="3"/>
      <c r="D58" s="3"/>
    </row>
    <row r="59" spans="3:4" ht="15">
      <c r="C59" s="3"/>
      <c r="D59" s="3"/>
    </row>
    <row r="60" spans="3:4" ht="15">
      <c r="C60" s="3"/>
      <c r="D60" s="3"/>
    </row>
  </sheetData>
  <mergeCells count="1">
    <mergeCell ref="A53:E53"/>
  </mergeCells>
  <printOptions/>
  <pageMargins left="0.25" right="0.25" top="0.75" bottom="0.75" header="0.3" footer="0.3"/>
  <pageSetup horizontalDpi="600" verticalDpi="600" orientation="portrait" scale="7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enkeleda</dc:creator>
  <cp:keywords/>
  <dc:description/>
  <cp:lastModifiedBy>Windows User</cp:lastModifiedBy>
  <cp:lastPrinted>2022-01-17T10:10:39Z</cp:lastPrinted>
  <dcterms:created xsi:type="dcterms:W3CDTF">2022-01-09T16:45:45Z</dcterms:created>
  <dcterms:modified xsi:type="dcterms:W3CDTF">2022-01-24T10:50:37Z</dcterms:modified>
  <cp:category/>
  <cp:version/>
  <cp:contentType/>
  <cp:contentStatus/>
</cp:coreProperties>
</file>